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9200" windowHeight="10785"/>
  </bookViews>
  <sheets>
    <sheet name="Перит. діаліз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  <c r="I25" i="1"/>
  <c r="I16" i="1"/>
  <c r="I43" i="1" l="1"/>
  <c r="I40" i="1"/>
  <c r="I35" i="1"/>
  <c r="I34" i="1"/>
  <c r="I31" i="1"/>
  <c r="I23" i="1"/>
  <c r="I22" i="1"/>
  <c r="K43" i="1" l="1"/>
  <c r="K41" i="1" l="1"/>
  <c r="K40" i="1"/>
  <c r="K37" i="1"/>
  <c r="K38" i="1"/>
  <c r="K39" i="1"/>
  <c r="K42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</calcChain>
</file>

<file path=xl/sharedStrings.xml><?xml version="1.0" encoding="utf-8"?>
<sst xmlns="http://schemas.openxmlformats.org/spreadsheetml/2006/main" count="94" uniqueCount="56">
  <si>
    <t>шт.</t>
  </si>
  <si>
    <t>Розчин для перитонеального діалізу із вмістом глюкози 3,85-4,25 % у пластиковому мішку ємністю 5000 мл. одинарному, обладнаному ін’єкційним портом та з’єднувачем.</t>
  </si>
  <si>
    <t>Закупівля витратних матеріалів для лікування хворих методом перитонеального діалізу</t>
  </si>
  <si>
    <t>Розчин для перитонеального діалізу із вмістом глюкози 2,25-2,5 % у пластиковому мішку ємністю 5000 мл. одинарному, обладнаному ін’єкційним портом та з’єднувачем.</t>
  </si>
  <si>
    <t>Розчин для перитонеального діалізу із вмістом глюкози 1,35-1,5 % у пластиковому мішку ємністю 5000 мл. одинарному, обладнаному ін’єкційним портом та з’єднувачем.</t>
  </si>
  <si>
    <t>Розчин для перитонеального діалізу із вмістом амінокислот в мішках подвійних ємністю 2000 мл (Y-система для перитонеального діалізу)</t>
  </si>
  <si>
    <t>Розчин для перитонеального діалізу тривалої дії (без вмісту глюкози) в мішках подвійних ємністю 2500 мл (Y-система для перитонеального діалізу)</t>
  </si>
  <si>
    <t>Розчин для перитонеального діалізу із вмістом глюкози 3,85-4,25 % в мішках подвійних ємністю 2500 мл (Y-система для перитонеального діалізу)</t>
  </si>
  <si>
    <t>Розчин для перитонеального діалізу із вмістом глюкози 2,25-2,5 % в мішках подвійних ємністю 2500 мл (Y-система для перитонеального діалізу)</t>
  </si>
  <si>
    <t>Розчин для перитонеального діалізу із вмістом глюкози 1,35-1,5 % в мішках подвійних ємністю 2500 мл (Y-система для перитонеального діалізу)</t>
  </si>
  <si>
    <t>Розчин для перитонеального діалізу із вмістом глюкози 3,85-4,25 % в мішках подвійних ємністю 2000 мл (Y-система для перитонеального діалізу)</t>
  </si>
  <si>
    <t>Розчин для перитонеального діалізу із вмістом глюкози 2,25-2,5 % в мішках подвійних ємністю 2000 мл (Y-система для перитонеального діалізу)</t>
  </si>
  <si>
    <t>Розчин для перитонеального діалізу із вмістом глюкози 1,35-1,5 % в мішках подвійних ємністю 2000 мл (Y-система для перитонеального діалізу)</t>
  </si>
  <si>
    <t>Касета до апарату для автоматизованого перитонеального діалізу</t>
  </si>
  <si>
    <t>Дренажний комплект до апарату для автоматизованого перитонеального дiалізу</t>
  </si>
  <si>
    <t>Ковпачок дезінфікуючий (від’єднуємий)</t>
  </si>
  <si>
    <t>Затискач (перемикач) магістралей</t>
  </si>
  <si>
    <t>Трубка перехідна (подовжувач катетера)</t>
  </si>
  <si>
    <t>Адаптер до катетера для перитонеального діалізу</t>
  </si>
  <si>
    <t>Катетер для перитонеального діалізу</t>
  </si>
  <si>
    <t>Розчин для перитонеального діалізу із вмістом глюкози 2,25-2,5% в мішках подвійних по 2500 мл система стей-сейф (або еквівалент)</t>
  </si>
  <si>
    <t>Розчин для перитонеального діалізу із вмістом глюкози 2,25-2,5% в мішках подвійних по 2000 мл система стей-сейф (або еквівалент)</t>
  </si>
  <si>
    <t>Розчин для перитонеального діалізу із вмістом глюкози 3,85-4,25% в мішках подвійних по 2500 мл система стей-сейф (або еквівалент)</t>
  </si>
  <si>
    <t>Розчин для перитонеального діалізу із вмістом глюкози 3,85-4,25% в мішках подвійних по 2000 мл система стей-сейф (або еквівалент)</t>
  </si>
  <si>
    <t>Розчин для перитонеального діалізу із вмістом глюкози 1,35-1,5% в мішках подвійних по 2500 мл система стей-сейф (або еквівалент)</t>
  </si>
  <si>
    <t>Розчин для перитонеального діалізу із вмістом глюкози 1,35-1,5% в мішках подвійних по 2000 мл система стей-сейф (або еквівалент)</t>
  </si>
  <si>
    <t>Подовжувач для катетера Луер-Лок, 32 см до системи стей-сейф (або еквівалент)</t>
  </si>
  <si>
    <t>Адаптер для катетера Луер-Лок</t>
  </si>
  <si>
    <t>Дезінфекційний ковпачок до системи стей-сейф (або еквівалент)</t>
  </si>
  <si>
    <t>Органайзер до системи стей-сейф (або еквівалент)</t>
  </si>
  <si>
    <t>Тримач Органайзера до системи стей-сейф (або еквівалент)</t>
  </si>
  <si>
    <t>(20/18)</t>
  </si>
  <si>
    <t>(16-15-11)</t>
  </si>
  <si>
    <t>(16/12 місяців)</t>
  </si>
  <si>
    <t>кількість одиниць</t>
  </si>
  <si>
    <t>Річний обсяг 100% потреби</t>
  </si>
  <si>
    <t>Одиниця виміру</t>
  </si>
  <si>
    <t>Дозування</t>
  </si>
  <si>
    <t>Форма випуску</t>
  </si>
  <si>
    <t>Міжнародна непатентована назва лікарського засобу / Назва медичного виробу</t>
  </si>
  <si>
    <t>Розділ піднапряму</t>
  </si>
  <si>
    <t>Піднапрям</t>
  </si>
  <si>
    <t>№</t>
  </si>
  <si>
    <t>Стан забезпеченості</t>
  </si>
  <si>
    <t>%</t>
  </si>
  <si>
    <t>Екстраніл 2л</t>
  </si>
  <si>
    <t>Тахокомб пластини 4,8см*4,8см</t>
  </si>
  <si>
    <t>Нутриніл ПД4 2000мл</t>
  </si>
  <si>
    <t>Набір НОМЕ Choice для автом. ПД з касетою</t>
  </si>
  <si>
    <t>Для хворого Драбанюк В.А. Діаніл 1,36% - 2л</t>
  </si>
  <si>
    <t>Для хворого Драбанюк В.А. Ковпачки</t>
  </si>
  <si>
    <t>Розчин для перитонеального діалізу тривалої дії (без вмісту глюкози) в мішках подвійних ємністю 2000 мл (Y-система для перитонеального діалізу) ЕКСТРАНІЛ</t>
  </si>
  <si>
    <t>Отримано в 2020 році</t>
  </si>
  <si>
    <t>Виконавець: Регеша Н.Г.</t>
  </si>
  <si>
    <t>Комплект трубок підвищеної міцності  для перетонеального діалізу з гвинтовим затискачем</t>
  </si>
  <si>
    <t>Залишок станом на 02.09.2020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</si>
</sst>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3" fontId="1" fillId="2" borderId="3" xfId="0" applyNumberFormat="1" applyFont="1" applyFill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left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10" fontId="1" fillId="0" borderId="6" xfId="0" applyNumberFormat="1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left" vertical="center" wrapText="1"/>
    </xf>
    <xf numFmtId="1" fontId="1" fillId="0" borderId="1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3" fontId="1" fillId="2" borderId="11" xfId="0" applyNumberFormat="1" applyFont="1" applyFill="1" applyBorder="1" applyAlignment="1">
      <alignment horizontal="center" vertical="center"/>
    </xf>
    <xf numFmtId="10" fontId="1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" fillId="0" borderId="11" xfId="0" applyFont="1" applyBorder="1"/>
    <xf numFmtId="0" fontId="2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3" fontId="2" fillId="0" borderId="0" xfId="0" applyNumberFormat="1" applyFont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3" fontId="10" fillId="0" borderId="11" xfId="0" applyNumberFormat="1" applyFont="1" applyBorder="1" applyAlignment="1">
      <alignment horizontal="center" vertical="center"/>
    </xf>
    <xf numFmtId="0" fontId="2" fillId="4" borderId="11" xfId="0" applyFont="1" applyFill="1" applyBorder="1" applyAlignment="1">
      <alignment horizontal="center"/>
    </xf>
    <xf numFmtId="0" fontId="2" fillId="4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" fontId="1" fillId="4" borderId="3" xfId="0" applyNumberFormat="1" applyFont="1" applyFill="1" applyBorder="1" applyAlignment="1">
      <alignment horizontal="center" vertical="center"/>
    </xf>
    <xf numFmtId="3" fontId="1" fillId="4" borderId="6" xfId="0" applyNumberFormat="1" applyFont="1" applyFill="1" applyBorder="1" applyAlignment="1">
      <alignment horizontal="center" vertical="center"/>
    </xf>
    <xf numFmtId="3" fontId="1" fillId="4" borderId="11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vertical="center" wrapText="1"/>
    </xf>
    <xf numFmtId="0" fontId="0" fillId="4" borderId="0" xfId="0" applyFont="1" applyFill="1" applyAlignment="1"/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7" xfId="0" applyFont="1" applyBorder="1"/>
    <xf numFmtId="0" fontId="7" fillId="0" borderId="4" xfId="0" applyFont="1" applyBorder="1"/>
    <xf numFmtId="0" fontId="6" fillId="0" borderId="9" xfId="0" applyFont="1" applyBorder="1" applyAlignment="1">
      <alignment horizontal="center" vertical="center" wrapText="1"/>
    </xf>
    <xf numFmtId="0" fontId="7" fillId="0" borderId="6" xfId="0" applyFont="1" applyBorder="1"/>
    <xf numFmtId="0" fontId="7" fillId="0" borderId="3" xfId="0" applyFont="1" applyBorder="1"/>
    <xf numFmtId="0" fontId="6" fillId="0" borderId="8" xfId="0" applyFont="1" applyBorder="1" applyAlignment="1">
      <alignment horizontal="center" vertical="center" wrapText="1"/>
    </xf>
    <xf numFmtId="0" fontId="7" fillId="0" borderId="5" xfId="0" applyFont="1" applyBorder="1"/>
    <xf numFmtId="9" fontId="6" fillId="3" borderId="9" xfId="0" applyNumberFormat="1" applyFont="1" applyFill="1" applyBorder="1" applyAlignment="1">
      <alignment horizontal="center" vertical="center" wrapText="1"/>
    </xf>
    <xf numFmtId="9" fontId="6" fillId="0" borderId="9" xfId="0" applyNumberFormat="1" applyFont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7" fillId="4" borderId="5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AA84F"/>
  </sheetPr>
  <dimension ref="A1:M51"/>
  <sheetViews>
    <sheetView tabSelected="1" zoomScale="75" zoomScaleNormal="75" workbookViewId="0">
      <pane xSplit="7" ySplit="6" topLeftCell="H37" activePane="bottomRight" state="frozen"/>
      <selection pane="topRight" activeCell="K1" sqref="K1"/>
      <selection pane="bottomLeft" activeCell="A8" sqref="A8"/>
      <selection pane="bottomRight" activeCell="J40" sqref="J40"/>
    </sheetView>
  </sheetViews>
  <sheetFormatPr defaultColWidth="14.42578125" defaultRowHeight="15" customHeight="1" x14ac:dyDescent="0.25"/>
  <cols>
    <col min="1" max="1" width="4.28515625" style="1" customWidth="1"/>
    <col min="2" max="3" width="23.42578125" style="1" hidden="1" customWidth="1"/>
    <col min="4" max="4" width="33.42578125" style="1" customWidth="1"/>
    <col min="5" max="6" width="11.42578125" style="1" hidden="1" customWidth="1"/>
    <col min="7" max="7" width="11.140625" style="1" customWidth="1"/>
    <col min="8" max="8" width="16" style="1" customWidth="1"/>
    <col min="9" max="9" width="20.85546875" style="1" customWidth="1"/>
    <col min="10" max="10" width="20.28515625" style="49" customWidth="1"/>
    <col min="11" max="11" width="22.7109375" style="1" customWidth="1"/>
    <col min="12" max="13" width="8.7109375" style="1" customWidth="1"/>
    <col min="14" max="16384" width="14.42578125" style="1"/>
  </cols>
  <sheetData>
    <row r="1" spans="1:13" ht="15" customHeight="1" x14ac:dyDescent="0.25">
      <c r="A1" s="51" t="s">
        <v>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4"/>
      <c r="M1" s="4"/>
    </row>
    <row r="2" spans="1:13" ht="15.75" thickBot="1" x14ac:dyDescent="0.3">
      <c r="A2" s="20"/>
      <c r="B2" s="20"/>
      <c r="C2" s="20"/>
      <c r="D2" s="20"/>
      <c r="E2" s="20"/>
      <c r="F2" s="20"/>
      <c r="G2" s="20"/>
      <c r="H2" s="20"/>
      <c r="I2" s="20"/>
      <c r="J2" s="42"/>
      <c r="K2" s="4"/>
      <c r="L2" s="4"/>
      <c r="M2" s="4"/>
    </row>
    <row r="3" spans="1:13" x14ac:dyDescent="0.25">
      <c r="A3" s="52" t="s">
        <v>42</v>
      </c>
      <c r="B3" s="55" t="s">
        <v>41</v>
      </c>
      <c r="C3" s="55" t="s">
        <v>40</v>
      </c>
      <c r="D3" s="55" t="s">
        <v>39</v>
      </c>
      <c r="E3" s="55" t="s">
        <v>38</v>
      </c>
      <c r="F3" s="55" t="s">
        <v>37</v>
      </c>
      <c r="G3" s="55" t="s">
        <v>36</v>
      </c>
      <c r="H3" s="61" t="s">
        <v>35</v>
      </c>
      <c r="I3" s="60" t="s">
        <v>52</v>
      </c>
      <c r="J3" s="62" t="s">
        <v>55</v>
      </c>
      <c r="K3" s="58" t="s">
        <v>43</v>
      </c>
      <c r="L3" s="18"/>
      <c r="M3" s="18"/>
    </row>
    <row r="4" spans="1:13" ht="54" customHeight="1" x14ac:dyDescent="0.25">
      <c r="A4" s="53"/>
      <c r="B4" s="56"/>
      <c r="C4" s="56"/>
      <c r="D4" s="56"/>
      <c r="E4" s="56"/>
      <c r="F4" s="56"/>
      <c r="G4" s="56"/>
      <c r="H4" s="57"/>
      <c r="I4" s="57"/>
      <c r="J4" s="63"/>
      <c r="K4" s="59"/>
      <c r="L4" s="18"/>
      <c r="M4" s="18"/>
    </row>
    <row r="5" spans="1:13" ht="51" customHeight="1" thickBot="1" x14ac:dyDescent="0.3">
      <c r="A5" s="54"/>
      <c r="B5" s="57"/>
      <c r="C5" s="57"/>
      <c r="D5" s="57"/>
      <c r="E5" s="57"/>
      <c r="F5" s="57"/>
      <c r="G5" s="57"/>
      <c r="H5" s="19" t="s">
        <v>34</v>
      </c>
      <c r="I5" s="19" t="s">
        <v>34</v>
      </c>
      <c r="J5" s="43" t="s">
        <v>34</v>
      </c>
      <c r="K5" s="19" t="s">
        <v>44</v>
      </c>
      <c r="L5" s="18"/>
      <c r="M5" s="18"/>
    </row>
    <row r="6" spans="1:13" ht="1.5" customHeight="1" thickBot="1" x14ac:dyDescent="0.3">
      <c r="A6" s="17"/>
      <c r="B6" s="16"/>
      <c r="C6" s="16"/>
      <c r="D6" s="16"/>
      <c r="E6" s="16"/>
      <c r="F6" s="16"/>
      <c r="G6" s="16"/>
      <c r="H6" s="16"/>
      <c r="I6" s="15" t="s">
        <v>33</v>
      </c>
      <c r="J6" s="44" t="s">
        <v>32</v>
      </c>
      <c r="K6" s="15" t="s">
        <v>31</v>
      </c>
      <c r="L6" s="14"/>
      <c r="M6" s="14"/>
    </row>
    <row r="7" spans="1:13" ht="30" x14ac:dyDescent="0.25">
      <c r="A7" s="13">
        <v>1</v>
      </c>
      <c r="B7" s="12"/>
      <c r="C7" s="9"/>
      <c r="D7" s="12" t="s">
        <v>30</v>
      </c>
      <c r="E7" s="9"/>
      <c r="F7" s="9"/>
      <c r="G7" s="6" t="s">
        <v>0</v>
      </c>
      <c r="H7" s="7"/>
      <c r="I7" s="8"/>
      <c r="J7" s="45"/>
      <c r="K7" s="10" t="e">
        <f>J7/H7</f>
        <v>#DIV/0!</v>
      </c>
      <c r="L7" s="5"/>
      <c r="M7" s="5"/>
    </row>
    <row r="8" spans="1:13" ht="30" x14ac:dyDescent="0.25">
      <c r="A8" s="13">
        <v>2</v>
      </c>
      <c r="B8" s="12"/>
      <c r="C8" s="9"/>
      <c r="D8" s="12" t="s">
        <v>29</v>
      </c>
      <c r="E8" s="9"/>
      <c r="F8" s="9"/>
      <c r="G8" s="11" t="s">
        <v>0</v>
      </c>
      <c r="H8" s="7"/>
      <c r="I8" s="8"/>
      <c r="J8" s="45"/>
      <c r="K8" s="10" t="e">
        <f t="shared" ref="K8:K43" si="0">J8/H8</f>
        <v>#DIV/0!</v>
      </c>
      <c r="L8" s="5"/>
      <c r="M8" s="5"/>
    </row>
    <row r="9" spans="1:13" ht="45" x14ac:dyDescent="0.25">
      <c r="A9" s="13">
        <v>3</v>
      </c>
      <c r="B9" s="12"/>
      <c r="C9" s="9"/>
      <c r="D9" s="12" t="s">
        <v>28</v>
      </c>
      <c r="E9" s="9"/>
      <c r="F9" s="9"/>
      <c r="G9" s="11" t="s">
        <v>0</v>
      </c>
      <c r="H9" s="7"/>
      <c r="I9" s="8"/>
      <c r="J9" s="45"/>
      <c r="K9" s="10" t="e">
        <f t="shared" si="0"/>
        <v>#DIV/0!</v>
      </c>
      <c r="L9" s="5"/>
      <c r="M9" s="5"/>
    </row>
    <row r="10" spans="1:13" ht="30" customHeight="1" x14ac:dyDescent="0.25">
      <c r="A10" s="13">
        <v>4</v>
      </c>
      <c r="B10" s="12"/>
      <c r="C10" s="9"/>
      <c r="D10" s="12" t="s">
        <v>27</v>
      </c>
      <c r="E10" s="9"/>
      <c r="F10" s="9"/>
      <c r="G10" s="11" t="s">
        <v>0</v>
      </c>
      <c r="H10" s="7"/>
      <c r="I10" s="8"/>
      <c r="J10" s="45"/>
      <c r="K10" s="10" t="e">
        <f t="shared" si="0"/>
        <v>#DIV/0!</v>
      </c>
      <c r="L10" s="5"/>
      <c r="M10" s="5"/>
    </row>
    <row r="11" spans="1:13" ht="45" x14ac:dyDescent="0.25">
      <c r="A11" s="13">
        <v>5</v>
      </c>
      <c r="B11" s="12"/>
      <c r="C11" s="9"/>
      <c r="D11" s="12" t="s">
        <v>26</v>
      </c>
      <c r="E11" s="9"/>
      <c r="F11" s="9"/>
      <c r="G11" s="11" t="s">
        <v>0</v>
      </c>
      <c r="H11" s="7"/>
      <c r="I11" s="8"/>
      <c r="J11" s="45"/>
      <c r="K11" s="10" t="e">
        <f t="shared" si="0"/>
        <v>#DIV/0!</v>
      </c>
      <c r="L11" s="5"/>
      <c r="M11" s="5"/>
    </row>
    <row r="12" spans="1:13" ht="75" x14ac:dyDescent="0.25">
      <c r="A12" s="13">
        <v>6</v>
      </c>
      <c r="B12" s="12"/>
      <c r="C12" s="9"/>
      <c r="D12" s="12" t="s">
        <v>25</v>
      </c>
      <c r="E12" s="9"/>
      <c r="F12" s="9"/>
      <c r="G12" s="11" t="s">
        <v>0</v>
      </c>
      <c r="H12" s="7"/>
      <c r="I12" s="8"/>
      <c r="J12" s="45"/>
      <c r="K12" s="10" t="e">
        <f t="shared" si="0"/>
        <v>#DIV/0!</v>
      </c>
      <c r="L12" s="5"/>
      <c r="M12" s="5"/>
    </row>
    <row r="13" spans="1:13" ht="75" x14ac:dyDescent="0.25">
      <c r="A13" s="13">
        <v>7</v>
      </c>
      <c r="B13" s="12"/>
      <c r="C13" s="9"/>
      <c r="D13" s="12" t="s">
        <v>24</v>
      </c>
      <c r="E13" s="9"/>
      <c r="F13" s="9"/>
      <c r="G13" s="11" t="s">
        <v>0</v>
      </c>
      <c r="H13" s="7"/>
      <c r="I13" s="8"/>
      <c r="J13" s="45"/>
      <c r="K13" s="10" t="e">
        <f t="shared" si="0"/>
        <v>#DIV/0!</v>
      </c>
      <c r="L13" s="5"/>
      <c r="M13" s="5"/>
    </row>
    <row r="14" spans="1:13" ht="75" x14ac:dyDescent="0.25">
      <c r="A14" s="13">
        <v>8</v>
      </c>
      <c r="B14" s="12"/>
      <c r="C14" s="9"/>
      <c r="D14" s="12" t="s">
        <v>23</v>
      </c>
      <c r="E14" s="9"/>
      <c r="F14" s="9"/>
      <c r="G14" s="11" t="s">
        <v>0</v>
      </c>
      <c r="H14" s="7"/>
      <c r="I14" s="8"/>
      <c r="J14" s="45"/>
      <c r="K14" s="10" t="e">
        <f t="shared" si="0"/>
        <v>#DIV/0!</v>
      </c>
      <c r="L14" s="5"/>
      <c r="M14" s="5"/>
    </row>
    <row r="15" spans="1:13" ht="75" x14ac:dyDescent="0.25">
      <c r="A15" s="13">
        <v>9</v>
      </c>
      <c r="B15" s="12"/>
      <c r="C15" s="9"/>
      <c r="D15" s="12" t="s">
        <v>22</v>
      </c>
      <c r="E15" s="9"/>
      <c r="F15" s="9"/>
      <c r="G15" s="11" t="s">
        <v>0</v>
      </c>
      <c r="H15" s="7"/>
      <c r="I15" s="8"/>
      <c r="J15" s="45"/>
      <c r="K15" s="10" t="e">
        <f t="shared" si="0"/>
        <v>#DIV/0!</v>
      </c>
      <c r="L15" s="5"/>
      <c r="M15" s="5"/>
    </row>
    <row r="16" spans="1:13" ht="75" x14ac:dyDescent="0.25">
      <c r="A16" s="13">
        <v>10</v>
      </c>
      <c r="B16" s="12"/>
      <c r="C16" s="9"/>
      <c r="D16" s="12" t="s">
        <v>21</v>
      </c>
      <c r="E16" s="9"/>
      <c r="F16" s="9"/>
      <c r="G16" s="11" t="s">
        <v>0</v>
      </c>
      <c r="H16" s="7"/>
      <c r="I16" s="8">
        <f>2270+3105+5880+1480+1865</f>
        <v>14600</v>
      </c>
      <c r="J16" s="45">
        <v>4630</v>
      </c>
      <c r="K16" s="10" t="e">
        <f t="shared" si="0"/>
        <v>#DIV/0!</v>
      </c>
      <c r="L16" s="5"/>
      <c r="M16" s="5"/>
    </row>
    <row r="17" spans="1:13" ht="75" x14ac:dyDescent="0.25">
      <c r="A17" s="13">
        <v>11</v>
      </c>
      <c r="B17" s="12"/>
      <c r="C17" s="9"/>
      <c r="D17" s="12" t="s">
        <v>20</v>
      </c>
      <c r="E17" s="9"/>
      <c r="F17" s="9"/>
      <c r="G17" s="11" t="s">
        <v>0</v>
      </c>
      <c r="H17" s="7"/>
      <c r="I17" s="8"/>
      <c r="J17" s="45"/>
      <c r="K17" s="10" t="e">
        <f t="shared" si="0"/>
        <v>#DIV/0!</v>
      </c>
      <c r="L17" s="5"/>
      <c r="M17" s="5"/>
    </row>
    <row r="18" spans="1:13" ht="30" x14ac:dyDescent="0.25">
      <c r="A18" s="13">
        <v>12</v>
      </c>
      <c r="B18" s="12"/>
      <c r="C18" s="9"/>
      <c r="D18" s="12" t="s">
        <v>19</v>
      </c>
      <c r="E18" s="9"/>
      <c r="F18" s="9"/>
      <c r="G18" s="11" t="s">
        <v>0</v>
      </c>
      <c r="H18" s="7"/>
      <c r="I18" s="8"/>
      <c r="J18" s="45"/>
      <c r="K18" s="10" t="e">
        <f t="shared" si="0"/>
        <v>#DIV/0!</v>
      </c>
      <c r="L18" s="5"/>
      <c r="M18" s="5"/>
    </row>
    <row r="19" spans="1:13" ht="30" x14ac:dyDescent="0.25">
      <c r="A19" s="13">
        <v>13</v>
      </c>
      <c r="B19" s="12"/>
      <c r="C19" s="9"/>
      <c r="D19" s="12" t="s">
        <v>18</v>
      </c>
      <c r="E19" s="9"/>
      <c r="F19" s="9"/>
      <c r="G19" s="11" t="s">
        <v>0</v>
      </c>
      <c r="H19" s="7"/>
      <c r="I19" s="8"/>
      <c r="J19" s="45"/>
      <c r="K19" s="10" t="e">
        <f t="shared" si="0"/>
        <v>#DIV/0!</v>
      </c>
      <c r="L19" s="5"/>
      <c r="M19" s="5"/>
    </row>
    <row r="20" spans="1:13" ht="30" x14ac:dyDescent="0.25">
      <c r="A20" s="13">
        <v>14</v>
      </c>
      <c r="B20" s="12"/>
      <c r="C20" s="9"/>
      <c r="D20" s="12" t="s">
        <v>17</v>
      </c>
      <c r="E20" s="9"/>
      <c r="F20" s="9"/>
      <c r="G20" s="11" t="s">
        <v>0</v>
      </c>
      <c r="H20" s="7"/>
      <c r="I20" s="8"/>
      <c r="J20" s="45"/>
      <c r="K20" s="10" t="e">
        <f t="shared" si="0"/>
        <v>#DIV/0!</v>
      </c>
      <c r="L20" s="5"/>
      <c r="M20" s="5"/>
    </row>
    <row r="21" spans="1:13" x14ac:dyDescent="0.25">
      <c r="A21" s="13">
        <v>15</v>
      </c>
      <c r="B21" s="12"/>
      <c r="C21" s="9"/>
      <c r="D21" s="12" t="s">
        <v>16</v>
      </c>
      <c r="E21" s="9"/>
      <c r="F21" s="9"/>
      <c r="G21" s="11" t="s">
        <v>0</v>
      </c>
      <c r="H21" s="7"/>
      <c r="I21" s="8"/>
      <c r="J21" s="45"/>
      <c r="K21" s="10" t="e">
        <f t="shared" si="0"/>
        <v>#DIV/0!</v>
      </c>
      <c r="L21" s="5"/>
      <c r="M21" s="5"/>
    </row>
    <row r="22" spans="1:13" ht="30" x14ac:dyDescent="0.25">
      <c r="A22" s="13">
        <v>16</v>
      </c>
      <c r="B22" s="12"/>
      <c r="C22" s="9"/>
      <c r="D22" s="12" t="s">
        <v>15</v>
      </c>
      <c r="E22" s="9"/>
      <c r="F22" s="9"/>
      <c r="G22" s="11" t="s">
        <v>0</v>
      </c>
      <c r="H22" s="7"/>
      <c r="I22" s="8">
        <f>390+2004+2527+4764+5917+11965</f>
        <v>27567</v>
      </c>
      <c r="J22" s="45">
        <v>6478</v>
      </c>
      <c r="K22" s="10" t="e">
        <f t="shared" si="0"/>
        <v>#DIV/0!</v>
      </c>
      <c r="L22" s="5"/>
      <c r="M22" s="38"/>
    </row>
    <row r="23" spans="1:13" ht="45" x14ac:dyDescent="0.25">
      <c r="A23" s="13">
        <v>17</v>
      </c>
      <c r="B23" s="12"/>
      <c r="C23" s="9"/>
      <c r="D23" s="12" t="s">
        <v>14</v>
      </c>
      <c r="E23" s="9"/>
      <c r="F23" s="9"/>
      <c r="G23" s="11" t="s">
        <v>0</v>
      </c>
      <c r="H23" s="7"/>
      <c r="I23" s="8">
        <f>776+96+196+298+492+142</f>
        <v>2000</v>
      </c>
      <c r="J23" s="45">
        <v>528</v>
      </c>
      <c r="K23" s="10" t="e">
        <f t="shared" si="0"/>
        <v>#DIV/0!</v>
      </c>
      <c r="L23" s="5"/>
      <c r="M23" s="5"/>
    </row>
    <row r="24" spans="1:13" ht="45" x14ac:dyDescent="0.25">
      <c r="A24" s="13">
        <v>18</v>
      </c>
      <c r="B24" s="12"/>
      <c r="C24" s="9"/>
      <c r="D24" s="12" t="s">
        <v>13</v>
      </c>
      <c r="E24" s="9"/>
      <c r="F24" s="9"/>
      <c r="G24" s="11" t="s">
        <v>0</v>
      </c>
      <c r="H24" s="7"/>
      <c r="I24" s="8"/>
      <c r="J24" s="45"/>
      <c r="K24" s="10" t="e">
        <f t="shared" si="0"/>
        <v>#DIV/0!</v>
      </c>
      <c r="L24" s="5"/>
      <c r="M24" s="5"/>
    </row>
    <row r="25" spans="1:13" ht="75" x14ac:dyDescent="0.25">
      <c r="A25" s="13">
        <v>19</v>
      </c>
      <c r="B25" s="12"/>
      <c r="C25" s="9"/>
      <c r="D25" s="12" t="s">
        <v>12</v>
      </c>
      <c r="E25" s="9"/>
      <c r="F25" s="9"/>
      <c r="G25" s="11" t="s">
        <v>0</v>
      </c>
      <c r="H25" s="7"/>
      <c r="I25" s="8">
        <f>390+3585+2165+105+820+2325</f>
        <v>9390</v>
      </c>
      <c r="J25" s="45">
        <v>3095</v>
      </c>
      <c r="K25" s="10" t="e">
        <f t="shared" si="0"/>
        <v>#DIV/0!</v>
      </c>
      <c r="L25" s="5"/>
      <c r="M25" s="5"/>
    </row>
    <row r="26" spans="1:13" ht="75" x14ac:dyDescent="0.25">
      <c r="A26" s="13">
        <v>20</v>
      </c>
      <c r="B26" s="12"/>
      <c r="C26" s="9"/>
      <c r="D26" s="12" t="s">
        <v>11</v>
      </c>
      <c r="E26" s="9"/>
      <c r="F26" s="9"/>
      <c r="G26" s="11" t="s">
        <v>0</v>
      </c>
      <c r="H26" s="7"/>
      <c r="I26" s="8"/>
      <c r="J26" s="45"/>
      <c r="K26" s="10" t="e">
        <f t="shared" si="0"/>
        <v>#DIV/0!</v>
      </c>
      <c r="L26" s="5"/>
      <c r="M26" s="5"/>
    </row>
    <row r="27" spans="1:13" ht="75" x14ac:dyDescent="0.25">
      <c r="A27" s="13">
        <v>21</v>
      </c>
      <c r="B27" s="12"/>
      <c r="C27" s="9"/>
      <c r="D27" s="12" t="s">
        <v>10</v>
      </c>
      <c r="E27" s="9"/>
      <c r="F27" s="9"/>
      <c r="G27" s="11" t="s">
        <v>0</v>
      </c>
      <c r="H27" s="7"/>
      <c r="I27" s="8">
        <f>275+1500+515+2230+4565+210</f>
        <v>9295</v>
      </c>
      <c r="J27" s="45">
        <v>5650</v>
      </c>
      <c r="K27" s="10" t="e">
        <f t="shared" si="0"/>
        <v>#DIV/0!</v>
      </c>
      <c r="L27" s="5"/>
      <c r="M27" s="5"/>
    </row>
    <row r="28" spans="1:13" ht="75" x14ac:dyDescent="0.25">
      <c r="A28" s="13">
        <v>22</v>
      </c>
      <c r="B28" s="12"/>
      <c r="C28" s="9"/>
      <c r="D28" s="12" t="s">
        <v>9</v>
      </c>
      <c r="E28" s="9"/>
      <c r="F28" s="9"/>
      <c r="G28" s="11" t="s">
        <v>0</v>
      </c>
      <c r="H28" s="7"/>
      <c r="I28" s="39"/>
      <c r="J28" s="45"/>
      <c r="K28" s="10" t="e">
        <f t="shared" si="0"/>
        <v>#DIV/0!</v>
      </c>
      <c r="L28" s="5"/>
      <c r="M28" s="5"/>
    </row>
    <row r="29" spans="1:13" ht="75" x14ac:dyDescent="0.25">
      <c r="A29" s="13">
        <v>23</v>
      </c>
      <c r="B29" s="12"/>
      <c r="C29" s="9"/>
      <c r="D29" s="12" t="s">
        <v>8</v>
      </c>
      <c r="E29" s="9"/>
      <c r="F29" s="9"/>
      <c r="G29" s="11" t="s">
        <v>0</v>
      </c>
      <c r="H29" s="7"/>
      <c r="I29" s="39"/>
      <c r="J29" s="45"/>
      <c r="K29" s="10" t="e">
        <f t="shared" si="0"/>
        <v>#DIV/0!</v>
      </c>
      <c r="L29" s="5"/>
      <c r="M29" s="5"/>
    </row>
    <row r="30" spans="1:13" ht="75" x14ac:dyDescent="0.25">
      <c r="A30" s="13">
        <v>24</v>
      </c>
      <c r="B30" s="12"/>
      <c r="C30" s="9"/>
      <c r="D30" s="12" t="s">
        <v>7</v>
      </c>
      <c r="E30" s="9"/>
      <c r="F30" s="9"/>
      <c r="G30" s="11" t="s">
        <v>0</v>
      </c>
      <c r="H30" s="7"/>
      <c r="I30" s="39"/>
      <c r="J30" s="45"/>
      <c r="K30" s="10" t="e">
        <f t="shared" si="0"/>
        <v>#DIV/0!</v>
      </c>
      <c r="L30" s="5"/>
      <c r="M30" s="5"/>
    </row>
    <row r="31" spans="1:13" ht="90" x14ac:dyDescent="0.25">
      <c r="A31" s="13">
        <v>25</v>
      </c>
      <c r="B31" s="12"/>
      <c r="C31" s="9"/>
      <c r="D31" s="12" t="s">
        <v>51</v>
      </c>
      <c r="E31" s="9"/>
      <c r="F31" s="9"/>
      <c r="G31" s="11" t="s">
        <v>0</v>
      </c>
      <c r="H31" s="7"/>
      <c r="I31" s="8">
        <f>1120+390+785+1035</f>
        <v>3330</v>
      </c>
      <c r="J31" s="45">
        <v>2420</v>
      </c>
      <c r="K31" s="10" t="e">
        <f t="shared" si="0"/>
        <v>#DIV/0!</v>
      </c>
      <c r="L31" s="5"/>
      <c r="M31" s="5"/>
    </row>
    <row r="32" spans="1:13" ht="75" x14ac:dyDescent="0.25">
      <c r="A32" s="13">
        <v>26</v>
      </c>
      <c r="B32" s="12"/>
      <c r="C32" s="9"/>
      <c r="D32" s="12" t="s">
        <v>6</v>
      </c>
      <c r="E32" s="9"/>
      <c r="F32" s="9"/>
      <c r="G32" s="11" t="s">
        <v>0</v>
      </c>
      <c r="H32" s="7"/>
      <c r="I32" s="39"/>
      <c r="J32" s="45"/>
      <c r="K32" s="10" t="e">
        <f t="shared" si="0"/>
        <v>#DIV/0!</v>
      </c>
      <c r="L32" s="5"/>
      <c r="M32" s="5"/>
    </row>
    <row r="33" spans="1:13" ht="75" x14ac:dyDescent="0.25">
      <c r="A33" s="13">
        <v>27</v>
      </c>
      <c r="B33" s="12"/>
      <c r="C33" s="9"/>
      <c r="D33" s="12" t="s">
        <v>5</v>
      </c>
      <c r="E33" s="9"/>
      <c r="F33" s="9"/>
      <c r="G33" s="11" t="s">
        <v>0</v>
      </c>
      <c r="H33" s="7"/>
      <c r="I33" s="8"/>
      <c r="J33" s="45"/>
      <c r="K33" s="10" t="e">
        <f t="shared" si="0"/>
        <v>#DIV/0!</v>
      </c>
      <c r="L33" s="5"/>
      <c r="M33" s="5"/>
    </row>
    <row r="34" spans="1:13" ht="90" x14ac:dyDescent="0.25">
      <c r="A34" s="13">
        <v>28</v>
      </c>
      <c r="B34" s="12"/>
      <c r="C34" s="9"/>
      <c r="D34" s="12" t="s">
        <v>4</v>
      </c>
      <c r="E34" s="9"/>
      <c r="F34" s="9"/>
      <c r="G34" s="11" t="s">
        <v>0</v>
      </c>
      <c r="H34" s="7"/>
      <c r="I34" s="8">
        <f>56+1008+132+96+148+80+30</f>
        <v>1550</v>
      </c>
      <c r="J34" s="45">
        <v>455</v>
      </c>
      <c r="K34" s="10" t="e">
        <f t="shared" si="0"/>
        <v>#DIV/0!</v>
      </c>
      <c r="L34" s="5"/>
      <c r="M34" s="5"/>
    </row>
    <row r="35" spans="1:13" ht="90" x14ac:dyDescent="0.25">
      <c r="A35" s="21">
        <v>29</v>
      </c>
      <c r="B35" s="22"/>
      <c r="C35" s="23"/>
      <c r="D35" s="22" t="s">
        <v>3</v>
      </c>
      <c r="E35" s="23"/>
      <c r="F35" s="23"/>
      <c r="G35" s="24" t="s">
        <v>0</v>
      </c>
      <c r="H35" s="25"/>
      <c r="I35" s="26">
        <f>966+32+108+152+1132+50</f>
        <v>2440</v>
      </c>
      <c r="J35" s="46">
        <v>501</v>
      </c>
      <c r="K35" s="27" t="e">
        <f t="shared" si="0"/>
        <v>#DIV/0!</v>
      </c>
      <c r="L35" s="5"/>
      <c r="M35" s="5"/>
    </row>
    <row r="36" spans="1:13" ht="90" x14ac:dyDescent="0.25">
      <c r="A36" s="28">
        <v>30</v>
      </c>
      <c r="B36" s="29"/>
      <c r="C36" s="30"/>
      <c r="D36" s="29" t="s">
        <v>1</v>
      </c>
      <c r="E36" s="30"/>
      <c r="F36" s="30"/>
      <c r="G36" s="31" t="s">
        <v>0</v>
      </c>
      <c r="H36" s="32"/>
      <c r="I36" s="40"/>
      <c r="J36" s="47"/>
      <c r="K36" s="33" t="e">
        <f t="shared" si="0"/>
        <v>#DIV/0!</v>
      </c>
      <c r="L36" s="5"/>
      <c r="M36" s="5"/>
    </row>
    <row r="37" spans="1:13" x14ac:dyDescent="0.25">
      <c r="A37" s="34">
        <v>31</v>
      </c>
      <c r="B37" s="34"/>
      <c r="C37" s="34"/>
      <c r="D37" s="35" t="s">
        <v>45</v>
      </c>
      <c r="E37" s="35"/>
      <c r="F37" s="35"/>
      <c r="G37" s="35" t="s">
        <v>0</v>
      </c>
      <c r="H37" s="35"/>
      <c r="I37" s="8"/>
      <c r="J37" s="41"/>
      <c r="K37" s="33" t="e">
        <f t="shared" si="0"/>
        <v>#DIV/0!</v>
      </c>
      <c r="L37" s="2"/>
      <c r="M37" s="2"/>
    </row>
    <row r="38" spans="1:13" x14ac:dyDescent="0.25">
      <c r="A38" s="34">
        <v>32</v>
      </c>
      <c r="B38" s="34"/>
      <c r="C38" s="34"/>
      <c r="D38" s="35" t="s">
        <v>46</v>
      </c>
      <c r="E38" s="35"/>
      <c r="F38" s="35"/>
      <c r="G38" s="35" t="s">
        <v>0</v>
      </c>
      <c r="H38" s="35"/>
      <c r="I38" s="36"/>
      <c r="J38" s="41"/>
      <c r="K38" s="33" t="e">
        <f t="shared" si="0"/>
        <v>#DIV/0!</v>
      </c>
      <c r="L38" s="2"/>
      <c r="M38" s="2"/>
    </row>
    <row r="39" spans="1:13" x14ac:dyDescent="0.25">
      <c r="A39" s="34">
        <v>33</v>
      </c>
      <c r="B39" s="34"/>
      <c r="C39" s="34"/>
      <c r="D39" s="35" t="s">
        <v>47</v>
      </c>
      <c r="E39" s="35"/>
      <c r="F39" s="35"/>
      <c r="G39" s="35" t="s">
        <v>0</v>
      </c>
      <c r="H39" s="35"/>
      <c r="I39" s="36"/>
      <c r="J39" s="41"/>
      <c r="K39" s="33" t="e">
        <f t="shared" si="0"/>
        <v>#DIV/0!</v>
      </c>
      <c r="L39" s="2"/>
      <c r="M39" s="2"/>
    </row>
    <row r="40" spans="1:13" ht="30" x14ac:dyDescent="0.25">
      <c r="A40" s="34">
        <v>34</v>
      </c>
      <c r="B40" s="34"/>
      <c r="C40" s="34"/>
      <c r="D40" s="37" t="s">
        <v>48</v>
      </c>
      <c r="E40" s="35"/>
      <c r="F40" s="35"/>
      <c r="G40" s="35" t="s">
        <v>0</v>
      </c>
      <c r="H40" s="35"/>
      <c r="I40" s="8">
        <f>821+94+196+298+492+134</f>
        <v>2035</v>
      </c>
      <c r="J40" s="45">
        <v>528</v>
      </c>
      <c r="K40" s="33" t="e">
        <f t="shared" ref="K40:K41" si="1">J40/H40</f>
        <v>#DIV/0!</v>
      </c>
      <c r="L40" s="2"/>
      <c r="M40" s="2"/>
    </row>
    <row r="41" spans="1:13" ht="31.5" customHeight="1" x14ac:dyDescent="0.25">
      <c r="A41" s="34">
        <v>35</v>
      </c>
      <c r="B41" s="34"/>
      <c r="C41" s="34"/>
      <c r="D41" s="37" t="s">
        <v>49</v>
      </c>
      <c r="E41" s="35"/>
      <c r="F41" s="35"/>
      <c r="G41" s="35" t="s">
        <v>0</v>
      </c>
      <c r="H41" s="35"/>
      <c r="I41" s="36"/>
      <c r="J41" s="41"/>
      <c r="K41" s="33" t="e">
        <f t="shared" si="1"/>
        <v>#DIV/0!</v>
      </c>
      <c r="L41" s="2"/>
      <c r="M41" s="2"/>
    </row>
    <row r="42" spans="1:13" ht="30" x14ac:dyDescent="0.25">
      <c r="A42" s="34">
        <v>36</v>
      </c>
      <c r="B42" s="34"/>
      <c r="C42" s="34"/>
      <c r="D42" s="37" t="s">
        <v>50</v>
      </c>
      <c r="E42" s="35"/>
      <c r="F42" s="35"/>
      <c r="G42" s="35" t="s">
        <v>0</v>
      </c>
      <c r="H42" s="35"/>
      <c r="I42" s="36"/>
      <c r="J42" s="41"/>
      <c r="K42" s="33" t="e">
        <f t="shared" si="0"/>
        <v>#DIV/0!</v>
      </c>
      <c r="L42" s="2"/>
      <c r="M42" s="2"/>
    </row>
    <row r="43" spans="1:13" ht="45" x14ac:dyDescent="0.25">
      <c r="A43" s="34">
        <v>37</v>
      </c>
      <c r="B43" s="34"/>
      <c r="C43" s="34"/>
      <c r="D43" s="37" t="s">
        <v>54</v>
      </c>
      <c r="E43" s="35"/>
      <c r="F43" s="35"/>
      <c r="G43" s="35" t="s">
        <v>0</v>
      </c>
      <c r="H43" s="35"/>
      <c r="I43" s="36">
        <f>36+11</f>
        <v>47</v>
      </c>
      <c r="J43" s="41">
        <v>11</v>
      </c>
      <c r="K43" s="33" t="e">
        <f t="shared" si="0"/>
        <v>#DIV/0!</v>
      </c>
      <c r="L43" s="2"/>
      <c r="M43" s="2"/>
    </row>
    <row r="44" spans="1:13" ht="37.5" customHeight="1" x14ac:dyDescent="0.25">
      <c r="A44" s="3"/>
      <c r="B44" s="3"/>
      <c r="C44" s="3"/>
      <c r="D44" s="50" t="s">
        <v>53</v>
      </c>
      <c r="E44" s="50"/>
      <c r="F44" s="50"/>
      <c r="G44" s="50"/>
      <c r="H44" s="3"/>
      <c r="I44" s="3"/>
      <c r="J44" s="48"/>
      <c r="K44" s="3"/>
      <c r="L44" s="2"/>
      <c r="M44" s="2"/>
    </row>
    <row r="45" spans="1:13" x14ac:dyDescent="0.25">
      <c r="A45" s="3"/>
      <c r="B45" s="3"/>
      <c r="C45" s="3"/>
      <c r="D45" s="3"/>
      <c r="E45" s="3"/>
      <c r="F45" s="3"/>
      <c r="G45" s="3"/>
      <c r="H45" s="3"/>
      <c r="I45" s="3"/>
      <c r="J45" s="48"/>
      <c r="K45" s="3"/>
      <c r="L45" s="2"/>
      <c r="M45" s="2"/>
    </row>
    <row r="46" spans="1:13" x14ac:dyDescent="0.25">
      <c r="A46" s="3"/>
      <c r="B46" s="3"/>
      <c r="C46" s="3"/>
      <c r="D46" s="3"/>
      <c r="E46" s="3"/>
      <c r="F46" s="3"/>
      <c r="G46" s="3"/>
      <c r="H46" s="3"/>
      <c r="I46" s="3"/>
      <c r="J46" s="48"/>
      <c r="K46" s="3"/>
      <c r="L46" s="2"/>
      <c r="M46" s="2"/>
    </row>
    <row r="47" spans="1:13" x14ac:dyDescent="0.25">
      <c r="A47" s="3"/>
      <c r="B47" s="3"/>
      <c r="C47" s="3"/>
      <c r="D47" s="3"/>
      <c r="E47" s="3"/>
      <c r="F47" s="3"/>
      <c r="G47" s="3"/>
      <c r="H47" s="3"/>
      <c r="I47" s="3"/>
      <c r="J47" s="48"/>
      <c r="K47" s="3"/>
      <c r="L47" s="2"/>
      <c r="M47" s="2"/>
    </row>
    <row r="48" spans="1:13" x14ac:dyDescent="0.25">
      <c r="A48" s="3"/>
      <c r="B48" s="3"/>
      <c r="C48" s="3"/>
      <c r="D48" s="3"/>
      <c r="E48" s="3"/>
      <c r="F48" s="3"/>
      <c r="G48" s="3"/>
      <c r="H48" s="3"/>
      <c r="I48" s="3"/>
      <c r="J48" s="48"/>
      <c r="K48" s="3"/>
      <c r="L48" s="2"/>
      <c r="M48" s="2"/>
    </row>
    <row r="49" spans="1:13" x14ac:dyDescent="0.25">
      <c r="A49" s="3"/>
      <c r="B49" s="3"/>
      <c r="C49" s="3"/>
      <c r="D49" s="3"/>
      <c r="E49" s="3"/>
      <c r="F49" s="3"/>
      <c r="G49" s="3"/>
      <c r="H49" s="3"/>
      <c r="I49" s="3"/>
      <c r="J49" s="48"/>
      <c r="K49" s="3"/>
      <c r="L49" s="2"/>
      <c r="M49" s="2"/>
    </row>
    <row r="50" spans="1:13" x14ac:dyDescent="0.25">
      <c r="A50" s="3"/>
      <c r="B50" s="3"/>
      <c r="C50" s="3"/>
      <c r="D50" s="3"/>
      <c r="E50" s="3"/>
      <c r="F50" s="3"/>
      <c r="G50" s="3"/>
      <c r="H50" s="3"/>
      <c r="I50" s="3"/>
      <c r="J50" s="48"/>
      <c r="K50" s="3"/>
      <c r="L50" s="2"/>
      <c r="M50" s="2"/>
    </row>
    <row r="51" spans="1:13" x14ac:dyDescent="0.25">
      <c r="A51" s="3"/>
      <c r="B51" s="3"/>
      <c r="C51" s="3"/>
      <c r="D51" s="3"/>
      <c r="E51" s="3"/>
      <c r="F51" s="3"/>
      <c r="G51" s="3"/>
      <c r="H51" s="3"/>
      <c r="I51" s="3"/>
      <c r="J51" s="48"/>
      <c r="K51" s="3"/>
      <c r="L51" s="2"/>
      <c r="M51" s="2"/>
    </row>
  </sheetData>
  <mergeCells count="13">
    <mergeCell ref="D44:G44"/>
    <mergeCell ref="A1:K1"/>
    <mergeCell ref="A3:A5"/>
    <mergeCell ref="G3:G5"/>
    <mergeCell ref="C3:C5"/>
    <mergeCell ref="B3:B5"/>
    <mergeCell ref="D3:D5"/>
    <mergeCell ref="K3:K4"/>
    <mergeCell ref="I3:I4"/>
    <mergeCell ref="H3:H4"/>
    <mergeCell ref="E3:E5"/>
    <mergeCell ref="F3:F5"/>
    <mergeCell ref="J3:J4"/>
  </mergeCells>
  <pageMargins left="0.70866141732283472" right="0.70866141732283472" top="0.74803149606299213" bottom="0.74803149606299213" header="0" footer="0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Перит. діалізи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Пользователь</cp:lastModifiedBy>
  <cp:lastPrinted>2019-01-02T08:36:08Z</cp:lastPrinted>
  <dcterms:created xsi:type="dcterms:W3CDTF">2018-08-14T08:02:22Z</dcterms:created>
  <dcterms:modified xsi:type="dcterms:W3CDTF">2020-09-02T07:10:01Z</dcterms:modified>
</cp:coreProperties>
</file>